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56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52" i="1" l="1"/>
  <c r="G51" i="1" l="1"/>
  <c r="G48" i="1"/>
  <c r="G45" i="1"/>
  <c r="G50" i="1"/>
  <c r="G49" i="1"/>
  <c r="G32" i="1"/>
  <c r="G31" i="1"/>
  <c r="G42" i="1"/>
  <c r="G41" i="1"/>
  <c r="G39" i="1"/>
  <c r="G38" i="1"/>
  <c r="G37" i="1"/>
  <c r="G44" i="1"/>
  <c r="G43" i="1"/>
  <c r="G33" i="1"/>
  <c r="G34" i="1"/>
  <c r="H21" i="1" l="1"/>
  <c r="H22" i="1"/>
  <c r="H23" i="1" l="1"/>
  <c r="H25" i="1" s="1"/>
</calcChain>
</file>

<file path=xl/sharedStrings.xml><?xml version="1.0" encoding="utf-8"?>
<sst xmlns="http://schemas.openxmlformats.org/spreadsheetml/2006/main" count="58" uniqueCount="53">
  <si>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</si>
  <si>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</si>
  <si>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</si>
  <si>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</si>
  <si>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</si>
  <si>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</si>
  <si>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</si>
  <si>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</si>
  <si>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</si>
  <si>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</si>
  <si>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</si>
  <si>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</si>
  <si>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</si>
  <si>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</si>
  <si>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</si>
  <si>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</si>
  <si>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</si>
  <si>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t>1.6. Количество квартир: 24</t>
  </si>
  <si>
    <r>
      <t xml:space="preserve">1.4. Площадь жилых помещений- 1223,2 </t>
    </r>
    <r>
      <rPr>
        <b/>
        <sz val="11"/>
        <color theme="1"/>
        <rFont val="Calibri"/>
        <family val="2"/>
        <charset val="204"/>
        <scheme val="minor"/>
      </rPr>
      <t>кв.м.</t>
    </r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</si>
  <si>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- 2 этажа, 2 подъезда</t>
    </r>
  </si>
  <si>
    <r>
      <t xml:space="preserve">1.7. Степень износа: </t>
    </r>
    <r>
      <rPr>
        <b/>
        <sz val="11"/>
        <color theme="1"/>
        <rFont val="Calibri"/>
        <family val="2"/>
        <charset val="204"/>
        <scheme val="minor"/>
      </rPr>
      <t>%</t>
    </r>
  </si>
  <si>
    <t>Разница оплачено-начислено(руб.)</t>
  </si>
  <si>
    <t>Отчёт составил:</t>
  </si>
  <si>
    <t>О.Ф. Милькова</t>
  </si>
  <si>
    <t>Отчёт получил:</t>
  </si>
  <si>
    <t>_______________</t>
  </si>
  <si>
    <t>_____________</t>
  </si>
  <si>
    <t>1.8. Кадастровый номер 66:11:4301003:641</t>
  </si>
  <si>
    <t>1.9. Год постройки: 1981</t>
  </si>
  <si>
    <t>Управление МКД 1 полугодие</t>
  </si>
  <si>
    <t>тариф</t>
  </si>
  <si>
    <t>Управление МКД 2 полугодие</t>
  </si>
  <si>
    <t>Специалист по МКД:</t>
  </si>
  <si>
    <r>
  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п</t>
    </r>
    <r>
      <rPr>
        <b/>
        <sz val="11"/>
        <color theme="1"/>
        <rFont val="Calibri"/>
        <family val="2"/>
        <charset val="204"/>
        <scheme val="minor"/>
      </rPr>
      <t>. Зайково, ул. Юбилейная, 21</t>
    </r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</si>
  <si>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</si>
  <si>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t>Израсходовано денежных средств за 2022год (руб)</t>
  </si>
  <si>
    <t>Предыдущий остаток на 01.01.2022г, (руб)</t>
  </si>
  <si>
    <t>Остаток денежных средств на 01.01.2023г., (руб)</t>
  </si>
  <si>
    <t>Е.В. Вигриянова</t>
  </si>
  <si>
    <t>Обслуживание прибора учёта отопления</t>
  </si>
  <si>
    <t>2022г</t>
  </si>
  <si>
    <t>Чистка канализации</t>
  </si>
  <si>
    <t>Монтаж узла учета отопления</t>
  </si>
  <si>
    <t>Закрытие слухового окна, м2</t>
  </si>
  <si>
    <t>Приобретение стенда, шт</t>
  </si>
  <si>
    <t>Чистка вентиляции кв 4, м</t>
  </si>
  <si>
    <t>Чистка канализации, м</t>
  </si>
  <si>
    <t>Замена стояка отопления кв 4</t>
  </si>
  <si>
    <t>Чистка канлизации 1 подъезд</t>
  </si>
  <si>
    <t>Установка датчиков движения</t>
  </si>
  <si>
    <t xml:space="preserve">Поверка узла учета </t>
  </si>
  <si>
    <t>Замена тепловычислителя</t>
  </si>
  <si>
    <t>Установка табличек на подъезды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</si>
</sst>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ont="1"/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right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2" fontId="4" fillId="0" borderId="2" xfId="0" applyNumberFormat="1" applyFont="1" applyBorder="1" applyAlignment="1">
      <alignment wrapText="1"/>
    </xf>
    <xf numFmtId="2" fontId="4" fillId="0" borderId="4" xfId="0" applyNumberFormat="1" applyFont="1" applyBorder="1" applyAlignment="1">
      <alignment wrapText="1"/>
    </xf>
    <xf numFmtId="0" fontId="0" fillId="0" borderId="2" xfId="0" quotePrefix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justify" wrapText="1"/>
    </xf>
    <xf numFmtId="0" fontId="0" fillId="0" borderId="2" xfId="0" applyBorder="1" applyAlignment="1">
      <alignment horizontal="center"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2" fontId="0" fillId="0" borderId="2" xfId="0" applyNumberForma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topLeftCell="A15" workbookViewId="0">
      <selection activeCell="H23" sqref="H23:I23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7" t="s">
        <v>33</v>
      </c>
      <c r="B2" s="17"/>
      <c r="C2" s="17"/>
      <c r="D2" s="17"/>
      <c r="E2" s="17"/>
      <c r="F2" s="17"/>
      <c r="G2" s="17"/>
      <c r="H2" s="17"/>
      <c r="I2" s="17"/>
    </row>
    <row r="3" spans="1:9" x14ac:dyDescent="0.25">
      <c r="A3" s="17"/>
      <c r="B3" s="17"/>
      <c r="C3" s="17"/>
      <c r="D3" s="17"/>
      <c r="E3" s="17"/>
      <c r="F3" s="17"/>
      <c r="G3" s="17"/>
      <c r="H3" s="17"/>
      <c r="I3" s="17"/>
    </row>
    <row r="4" spans="1:9" x14ac:dyDescent="0.25">
      <c r="A4" s="17"/>
      <c r="B4" s="17"/>
      <c r="C4" s="17"/>
      <c r="D4" s="17"/>
      <c r="E4" s="17"/>
      <c r="F4" s="17"/>
      <c r="G4" s="17"/>
      <c r="H4" s="17"/>
      <c r="I4" s="17"/>
    </row>
    <row r="6" spans="1:9" x14ac:dyDescent="0.25">
      <c r="A6" s="18" t="s">
        <v>1</v>
      </c>
      <c r="B6" s="19"/>
      <c r="C6" s="19"/>
      <c r="D6" s="19"/>
      <c r="E6" s="19"/>
      <c r="F6" s="19"/>
      <c r="G6" s="19"/>
      <c r="H6" s="19"/>
      <c r="I6" s="19"/>
    </row>
    <row r="7" spans="1:9" x14ac:dyDescent="0.25">
      <c r="A7" t="s">
        <v>34</v>
      </c>
    </row>
    <row r="8" spans="1:9" x14ac:dyDescent="0.25">
      <c r="A8" t="s">
        <v>2</v>
      </c>
    </row>
    <row r="9" spans="1:9" x14ac:dyDescent="0.25">
      <c r="A9" t="s">
        <v>3</v>
      </c>
    </row>
    <row r="10" spans="1:9" x14ac:dyDescent="0.25">
      <c r="A10" t="s">
        <v>18</v>
      </c>
    </row>
    <row r="11" spans="1:9" x14ac:dyDescent="0.25">
      <c r="A11" t="s">
        <v>19</v>
      </c>
    </row>
    <row r="12" spans="1:9" x14ac:dyDescent="0.25">
      <c r="A12" t="s">
        <v>17</v>
      </c>
    </row>
    <row r="13" spans="1:9" x14ac:dyDescent="0.25">
      <c r="A13" t="s">
        <v>20</v>
      </c>
    </row>
    <row r="14" spans="1:9" s="5" customFormat="1" x14ac:dyDescent="0.25">
      <c r="A14" t="s">
        <v>27</v>
      </c>
    </row>
    <row r="15" spans="1:9" s="5" customFormat="1" x14ac:dyDescent="0.25">
      <c r="A15" t="s">
        <v>28</v>
      </c>
    </row>
    <row r="17" spans="1:9" x14ac:dyDescent="0.25">
      <c r="A17" s="20" t="s">
        <v>4</v>
      </c>
      <c r="B17" s="21"/>
      <c r="C17" s="21"/>
      <c r="D17" s="21"/>
      <c r="E17" s="21"/>
      <c r="F17" s="21"/>
      <c r="G17" s="21"/>
      <c r="H17" s="21"/>
      <c r="I17" s="21"/>
    </row>
    <row r="18" spans="1:9" ht="30" customHeight="1" x14ac:dyDescent="0.25">
      <c r="A18" s="22" t="s">
        <v>8</v>
      </c>
      <c r="B18" s="23"/>
      <c r="C18" s="23"/>
      <c r="D18" s="23"/>
      <c r="E18" s="23"/>
      <c r="F18" s="23"/>
      <c r="G18" s="23"/>
      <c r="H18" s="23"/>
      <c r="I18" s="23"/>
    </row>
    <row r="19" spans="1:9" x14ac:dyDescent="0.25">
      <c r="A19" s="10" t="s">
        <v>5</v>
      </c>
      <c r="B19" s="24"/>
      <c r="C19" s="24"/>
      <c r="D19" s="24"/>
      <c r="E19" s="24"/>
      <c r="F19" s="24"/>
      <c r="G19" s="11"/>
      <c r="H19" s="8">
        <v>254037.55</v>
      </c>
      <c r="I19" s="9"/>
    </row>
    <row r="20" spans="1:9" x14ac:dyDescent="0.25">
      <c r="A20" s="10" t="s">
        <v>6</v>
      </c>
      <c r="B20" s="24"/>
      <c r="C20" s="24"/>
      <c r="D20" s="24"/>
      <c r="E20" s="24"/>
      <c r="F20" s="24"/>
      <c r="G20" s="11"/>
      <c r="H20" s="8">
        <v>221152.21</v>
      </c>
      <c r="I20" s="9"/>
    </row>
    <row r="21" spans="1:9" x14ac:dyDescent="0.25">
      <c r="A21" s="10" t="s">
        <v>21</v>
      </c>
      <c r="B21" s="24"/>
      <c r="C21" s="24"/>
      <c r="D21" s="24"/>
      <c r="E21" s="24"/>
      <c r="F21" s="24"/>
      <c r="G21" s="11"/>
      <c r="H21" s="8">
        <f>SUM(H20-H19)</f>
        <v>-32885.339999999997</v>
      </c>
      <c r="I21" s="9"/>
    </row>
    <row r="22" spans="1:9" x14ac:dyDescent="0.25">
      <c r="A22" s="10" t="s">
        <v>7</v>
      </c>
      <c r="B22" s="24"/>
      <c r="C22" s="24"/>
      <c r="D22" s="24"/>
      <c r="E22" s="24"/>
      <c r="F22" s="24"/>
      <c r="G22" s="11"/>
      <c r="H22" s="8">
        <f>SUM(H20/H19)*100</f>
        <v>87.054929477945279</v>
      </c>
      <c r="I22" s="9"/>
    </row>
    <row r="23" spans="1:9" x14ac:dyDescent="0.25">
      <c r="A23" s="10" t="s">
        <v>35</v>
      </c>
      <c r="B23" s="24"/>
      <c r="C23" s="24"/>
      <c r="D23" s="24"/>
      <c r="E23" s="24"/>
      <c r="F23" s="24"/>
      <c r="G23" s="11"/>
      <c r="H23" s="8">
        <f>SUM(G52)</f>
        <v>283495.054</v>
      </c>
      <c r="I23" s="9"/>
    </row>
    <row r="24" spans="1:9" x14ac:dyDescent="0.25">
      <c r="A24" s="10" t="s">
        <v>36</v>
      </c>
      <c r="B24" s="24"/>
      <c r="C24" s="24"/>
      <c r="D24" s="24"/>
      <c r="E24" s="24"/>
      <c r="F24" s="24"/>
      <c r="G24" s="11"/>
      <c r="H24" s="8">
        <v>220947.59</v>
      </c>
      <c r="I24" s="9"/>
    </row>
    <row r="25" spans="1:9" x14ac:dyDescent="0.25">
      <c r="A25" s="10" t="s">
        <v>37</v>
      </c>
      <c r="B25" s="24"/>
      <c r="C25" s="24"/>
      <c r="D25" s="24"/>
      <c r="E25" s="24"/>
      <c r="F25" s="24"/>
      <c r="G25" s="11"/>
      <c r="H25" s="8">
        <f>SUM(H24+H20-H23)</f>
        <v>158604.74599999998</v>
      </c>
      <c r="I25" s="9"/>
    </row>
    <row r="27" spans="1:9" x14ac:dyDescent="0.25">
      <c r="A27" s="25" t="s">
        <v>9</v>
      </c>
      <c r="B27" s="23"/>
      <c r="C27" s="23"/>
      <c r="D27" s="23"/>
      <c r="E27" s="23"/>
      <c r="F27" s="23"/>
      <c r="G27" s="23"/>
      <c r="H27" s="23"/>
      <c r="I27" s="23"/>
    </row>
    <row r="28" spans="1:9" x14ac:dyDescent="0.25">
      <c r="A28" s="1" t="s">
        <v>10</v>
      </c>
    </row>
    <row r="30" spans="1:9" ht="35.25" customHeight="1" x14ac:dyDescent="0.25">
      <c r="A30" s="10" t="s">
        <v>12</v>
      </c>
      <c r="B30" s="11"/>
      <c r="C30" s="10" t="s">
        <v>15</v>
      </c>
      <c r="D30" s="11"/>
      <c r="E30" s="10" t="s">
        <v>14</v>
      </c>
      <c r="F30" s="11"/>
      <c r="G30" s="10" t="s">
        <v>13</v>
      </c>
      <c r="H30" s="11"/>
      <c r="I30" s="2" t="s">
        <v>11</v>
      </c>
    </row>
    <row r="31" spans="1:9" x14ac:dyDescent="0.25">
      <c r="A31" s="10" t="s">
        <v>29</v>
      </c>
      <c r="B31" s="11"/>
      <c r="C31" s="27" t="s">
        <v>30</v>
      </c>
      <c r="D31" s="28"/>
      <c r="E31" s="26">
        <v>4.43</v>
      </c>
      <c r="F31" s="15"/>
      <c r="G31" s="8">
        <f>SUM(E31*1223.2*7)</f>
        <v>37931.432000000001</v>
      </c>
      <c r="H31" s="9"/>
      <c r="I31" s="4">
        <v>2022</v>
      </c>
    </row>
    <row r="32" spans="1:9" x14ac:dyDescent="0.25">
      <c r="A32" s="10" t="s">
        <v>31</v>
      </c>
      <c r="B32" s="11"/>
      <c r="C32" s="27" t="s">
        <v>30</v>
      </c>
      <c r="D32" s="28"/>
      <c r="E32" s="26">
        <v>5.0199999999999996</v>
      </c>
      <c r="F32" s="15"/>
      <c r="G32" s="8">
        <f>SUM(E32*1223.2*5)</f>
        <v>30702.32</v>
      </c>
      <c r="H32" s="9"/>
      <c r="I32" s="4">
        <v>2022</v>
      </c>
    </row>
    <row r="33" spans="1:9" ht="20.25" customHeight="1" x14ac:dyDescent="0.25">
      <c r="A33" s="10" t="s">
        <v>39</v>
      </c>
      <c r="B33" s="11"/>
      <c r="C33" s="29">
        <v>3</v>
      </c>
      <c r="D33" s="30"/>
      <c r="E33" s="26">
        <v>1600</v>
      </c>
      <c r="F33" s="15"/>
      <c r="G33" s="29">
        <f>SUM(E33*C33)</f>
        <v>4800</v>
      </c>
      <c r="H33" s="30"/>
      <c r="I33" s="6" t="s">
        <v>40</v>
      </c>
    </row>
    <row r="34" spans="1:9" ht="20.25" customHeight="1" x14ac:dyDescent="0.25">
      <c r="A34" s="10" t="s">
        <v>39</v>
      </c>
      <c r="B34" s="11"/>
      <c r="C34" s="29">
        <v>9</v>
      </c>
      <c r="D34" s="30"/>
      <c r="E34" s="26">
        <v>1800</v>
      </c>
      <c r="F34" s="15"/>
      <c r="G34" s="29">
        <f>SUM(E34*C34)</f>
        <v>16200</v>
      </c>
      <c r="H34" s="30"/>
      <c r="I34" s="6" t="s">
        <v>40</v>
      </c>
    </row>
    <row r="35" spans="1:9" x14ac:dyDescent="0.25">
      <c r="A35" s="10" t="s">
        <v>41</v>
      </c>
      <c r="B35" s="11"/>
      <c r="C35" s="8">
        <v>14.4</v>
      </c>
      <c r="D35" s="9"/>
      <c r="E35" s="10">
        <v>560.67999999999995</v>
      </c>
      <c r="F35" s="11"/>
      <c r="G35" s="8">
        <v>8073.74</v>
      </c>
      <c r="H35" s="9"/>
      <c r="I35" s="3">
        <v>44562</v>
      </c>
    </row>
    <row r="36" spans="1:9" x14ac:dyDescent="0.25">
      <c r="A36" s="10" t="s">
        <v>42</v>
      </c>
      <c r="B36" s="11"/>
      <c r="C36" s="8">
        <v>1</v>
      </c>
      <c r="D36" s="9"/>
      <c r="E36" s="10">
        <v>75000</v>
      </c>
      <c r="F36" s="11"/>
      <c r="G36" s="8">
        <v>75000</v>
      </c>
      <c r="H36" s="9"/>
      <c r="I36" s="3">
        <v>44643</v>
      </c>
    </row>
    <row r="37" spans="1:9" ht="16.5" customHeight="1" x14ac:dyDescent="0.25">
      <c r="A37" s="10" t="s">
        <v>43</v>
      </c>
      <c r="B37" s="11"/>
      <c r="C37" s="8">
        <v>1.4</v>
      </c>
      <c r="D37" s="9"/>
      <c r="E37" s="10">
        <v>1662.98</v>
      </c>
      <c r="F37" s="11"/>
      <c r="G37" s="8">
        <f>SUM(C37*E37)</f>
        <v>2328.172</v>
      </c>
      <c r="H37" s="9"/>
      <c r="I37" s="3">
        <v>44785</v>
      </c>
    </row>
    <row r="38" spans="1:9" ht="15" hidden="1" customHeight="1" x14ac:dyDescent="0.25">
      <c r="A38" s="10"/>
      <c r="B38" s="11"/>
      <c r="C38" s="8"/>
      <c r="D38" s="9"/>
      <c r="E38" s="10"/>
      <c r="F38" s="11"/>
      <c r="G38" s="8">
        <f t="shared" ref="G38:G39" si="0">SUM(C38*E38)</f>
        <v>0</v>
      </c>
      <c r="H38" s="9"/>
      <c r="I38" s="3"/>
    </row>
    <row r="39" spans="1:9" x14ac:dyDescent="0.25">
      <c r="A39" s="10" t="s">
        <v>44</v>
      </c>
      <c r="B39" s="11"/>
      <c r="C39" s="12">
        <v>2</v>
      </c>
      <c r="D39" s="13"/>
      <c r="E39" s="14">
        <v>1420.04</v>
      </c>
      <c r="F39" s="15"/>
      <c r="G39" s="8">
        <f t="shared" si="0"/>
        <v>2840.08</v>
      </c>
      <c r="H39" s="9"/>
      <c r="I39" s="7">
        <v>43495</v>
      </c>
    </row>
    <row r="40" spans="1:9" ht="16.5" customHeight="1" x14ac:dyDescent="0.25">
      <c r="A40" s="10" t="s">
        <v>45</v>
      </c>
      <c r="B40" s="11"/>
      <c r="C40" s="8">
        <v>18</v>
      </c>
      <c r="D40" s="9"/>
      <c r="E40" s="10">
        <v>241.74</v>
      </c>
      <c r="F40" s="11"/>
      <c r="G40" s="8">
        <v>4351.2</v>
      </c>
      <c r="H40" s="9"/>
      <c r="I40" s="3">
        <v>44793</v>
      </c>
    </row>
    <row r="41" spans="1:9" ht="15" hidden="1" customHeight="1" x14ac:dyDescent="0.25">
      <c r="A41" s="10"/>
      <c r="B41" s="11"/>
      <c r="C41" s="8"/>
      <c r="D41" s="9"/>
      <c r="E41" s="10"/>
      <c r="F41" s="11"/>
      <c r="G41" s="8">
        <f t="shared" ref="G41:G42" si="1">SUM(C41*E41)</f>
        <v>0</v>
      </c>
      <c r="H41" s="9"/>
      <c r="I41" s="3"/>
    </row>
    <row r="42" spans="1:9" x14ac:dyDescent="0.25">
      <c r="A42" s="10" t="s">
        <v>46</v>
      </c>
      <c r="B42" s="11"/>
      <c r="C42" s="12">
        <v>12</v>
      </c>
      <c r="D42" s="13"/>
      <c r="E42" s="14">
        <v>886.1</v>
      </c>
      <c r="F42" s="15"/>
      <c r="G42" s="8">
        <f t="shared" si="1"/>
        <v>10633.2</v>
      </c>
      <c r="H42" s="9"/>
      <c r="I42" s="7">
        <v>44799</v>
      </c>
    </row>
    <row r="43" spans="1:9" ht="16.5" customHeight="1" x14ac:dyDescent="0.25">
      <c r="A43" s="10" t="s">
        <v>43</v>
      </c>
      <c r="B43" s="11"/>
      <c r="C43" s="8">
        <v>5</v>
      </c>
      <c r="D43" s="9"/>
      <c r="E43" s="10">
        <v>1062.81</v>
      </c>
      <c r="F43" s="11"/>
      <c r="G43" s="8">
        <f>SUM(C43*E43)</f>
        <v>5314.0499999999993</v>
      </c>
      <c r="H43" s="9"/>
      <c r="I43" s="3">
        <v>44811</v>
      </c>
    </row>
    <row r="44" spans="1:9" ht="15" hidden="1" customHeight="1" x14ac:dyDescent="0.25">
      <c r="A44" s="10"/>
      <c r="B44" s="11"/>
      <c r="C44" s="8"/>
      <c r="D44" s="9"/>
      <c r="E44" s="10"/>
      <c r="F44" s="11"/>
      <c r="G44" s="8">
        <f t="shared" ref="G44:G49" si="2">SUM(C44*E44)</f>
        <v>0</v>
      </c>
      <c r="H44" s="9"/>
      <c r="I44" s="3"/>
    </row>
    <row r="45" spans="1:9" x14ac:dyDescent="0.25">
      <c r="A45" s="10" t="s">
        <v>52</v>
      </c>
      <c r="B45" s="11"/>
      <c r="C45" s="12">
        <v>2</v>
      </c>
      <c r="D45" s="13"/>
      <c r="E45" s="14">
        <v>1000</v>
      </c>
      <c r="F45" s="15"/>
      <c r="G45" s="8">
        <f t="shared" ref="G45:G48" si="3">SUM(C45*E45)</f>
        <v>2000</v>
      </c>
      <c r="H45" s="9"/>
      <c r="I45" s="7">
        <v>44923</v>
      </c>
    </row>
    <row r="46" spans="1:9" x14ac:dyDescent="0.25">
      <c r="A46" s="10" t="s">
        <v>47</v>
      </c>
      <c r="B46" s="11"/>
      <c r="C46" s="12">
        <v>4</v>
      </c>
      <c r="D46" s="13"/>
      <c r="E46" s="14">
        <v>657.32</v>
      </c>
      <c r="F46" s="15"/>
      <c r="G46" s="8">
        <v>2629.26</v>
      </c>
      <c r="H46" s="9"/>
      <c r="I46" s="7">
        <v>44756</v>
      </c>
    </row>
    <row r="47" spans="1:9" x14ac:dyDescent="0.25">
      <c r="A47" s="10" t="s">
        <v>48</v>
      </c>
      <c r="B47" s="11"/>
      <c r="C47" s="12">
        <v>32</v>
      </c>
      <c r="D47" s="13"/>
      <c r="E47" s="14">
        <v>886.17</v>
      </c>
      <c r="F47" s="15"/>
      <c r="G47" s="8">
        <v>28357.200000000001</v>
      </c>
      <c r="H47" s="9"/>
      <c r="I47" s="7">
        <v>44827</v>
      </c>
    </row>
    <row r="48" spans="1:9" x14ac:dyDescent="0.25">
      <c r="A48" s="10" t="s">
        <v>49</v>
      </c>
      <c r="B48" s="11"/>
      <c r="C48" s="12">
        <v>1</v>
      </c>
      <c r="D48" s="13"/>
      <c r="E48" s="14">
        <v>2112</v>
      </c>
      <c r="F48" s="15"/>
      <c r="G48" s="8">
        <f t="shared" si="3"/>
        <v>2112</v>
      </c>
      <c r="H48" s="9"/>
      <c r="I48" s="7">
        <v>44914</v>
      </c>
    </row>
    <row r="49" spans="1:9" x14ac:dyDescent="0.25">
      <c r="A49" s="10" t="s">
        <v>41</v>
      </c>
      <c r="B49" s="11"/>
      <c r="C49" s="12">
        <v>12</v>
      </c>
      <c r="D49" s="13"/>
      <c r="E49" s="14">
        <v>900.2</v>
      </c>
      <c r="F49" s="15"/>
      <c r="G49" s="8">
        <f t="shared" si="2"/>
        <v>10802.400000000001</v>
      </c>
      <c r="H49" s="9"/>
      <c r="I49" s="7">
        <v>44917</v>
      </c>
    </row>
    <row r="50" spans="1:9" x14ac:dyDescent="0.25">
      <c r="A50" s="10" t="s">
        <v>50</v>
      </c>
      <c r="B50" s="11"/>
      <c r="C50" s="12">
        <v>1</v>
      </c>
      <c r="D50" s="13"/>
      <c r="E50" s="14">
        <v>18300</v>
      </c>
      <c r="F50" s="15"/>
      <c r="G50" s="8">
        <f t="shared" ref="G50:G51" si="4">SUM(C50*E50)</f>
        <v>18300</v>
      </c>
      <c r="H50" s="9"/>
      <c r="I50" s="7">
        <v>44851</v>
      </c>
    </row>
    <row r="51" spans="1:9" x14ac:dyDescent="0.25">
      <c r="A51" s="10" t="s">
        <v>51</v>
      </c>
      <c r="B51" s="11"/>
      <c r="C51" s="12">
        <v>1</v>
      </c>
      <c r="D51" s="13"/>
      <c r="E51" s="14">
        <v>21120</v>
      </c>
      <c r="F51" s="15"/>
      <c r="G51" s="8">
        <f t="shared" si="4"/>
        <v>21120</v>
      </c>
      <c r="H51" s="9"/>
      <c r="I51" s="7">
        <v>44851</v>
      </c>
    </row>
    <row r="52" spans="1:9" x14ac:dyDescent="0.25">
      <c r="A52" s="10" t="s">
        <v>16</v>
      </c>
      <c r="B52" s="11"/>
      <c r="C52" s="10"/>
      <c r="D52" s="11"/>
      <c r="E52" s="10"/>
      <c r="F52" s="11"/>
      <c r="G52" s="8">
        <f>SUM(G31:H51)</f>
        <v>283495.054</v>
      </c>
      <c r="H52" s="9"/>
      <c r="I52" s="4"/>
    </row>
    <row r="54" spans="1:9" x14ac:dyDescent="0.25">
      <c r="B54" t="s">
        <v>32</v>
      </c>
      <c r="C54" t="s">
        <v>38</v>
      </c>
    </row>
    <row r="55" spans="1:9" x14ac:dyDescent="0.25">
      <c r="B55" s="31">
        <v>45016</v>
      </c>
    </row>
    <row r="57" spans="1:9" x14ac:dyDescent="0.25">
      <c r="B57" t="s">
        <v>22</v>
      </c>
      <c r="C57" t="s">
        <v>23</v>
      </c>
    </row>
    <row r="58" spans="1:9" x14ac:dyDescent="0.25">
      <c r="B58" s="31">
        <v>45016</v>
      </c>
    </row>
    <row r="60" spans="1:9" x14ac:dyDescent="0.25">
      <c r="B60" t="s">
        <v>24</v>
      </c>
      <c r="C60" t="s">
        <v>25</v>
      </c>
    </row>
    <row r="61" spans="1:9" x14ac:dyDescent="0.25">
      <c r="B61" t="s">
        <v>26</v>
      </c>
    </row>
  </sheetData>
  <mergeCells count="112">
    <mergeCell ref="G39:H39"/>
    <mergeCell ref="A42:B42"/>
    <mergeCell ref="C42:D42"/>
    <mergeCell ref="E42:F42"/>
    <mergeCell ref="G42:H42"/>
    <mergeCell ref="A40:B40"/>
    <mergeCell ref="C40:D40"/>
    <mergeCell ref="E40:F40"/>
    <mergeCell ref="G40:H40"/>
    <mergeCell ref="A41:B41"/>
    <mergeCell ref="C41:D41"/>
    <mergeCell ref="E41:F41"/>
    <mergeCell ref="G41:H41"/>
    <mergeCell ref="G36:H36"/>
    <mergeCell ref="A34:B34"/>
    <mergeCell ref="C34:D34"/>
    <mergeCell ref="E34:F34"/>
    <mergeCell ref="G34:H34"/>
    <mergeCell ref="A38:B38"/>
    <mergeCell ref="C38:D38"/>
    <mergeCell ref="E38:F38"/>
    <mergeCell ref="G38:H38"/>
    <mergeCell ref="G44:H44"/>
    <mergeCell ref="A43:B43"/>
    <mergeCell ref="C43:D43"/>
    <mergeCell ref="E43:F43"/>
    <mergeCell ref="G43:H43"/>
    <mergeCell ref="A35:B35"/>
    <mergeCell ref="C35:D35"/>
    <mergeCell ref="E35:F35"/>
    <mergeCell ref="G35:H35"/>
    <mergeCell ref="A31:B31"/>
    <mergeCell ref="C31:D31"/>
    <mergeCell ref="A33:B33"/>
    <mergeCell ref="C33:D33"/>
    <mergeCell ref="E33:F33"/>
    <mergeCell ref="G33:H33"/>
    <mergeCell ref="A37:B37"/>
    <mergeCell ref="C37:D37"/>
    <mergeCell ref="E37:F37"/>
    <mergeCell ref="G37:H37"/>
    <mergeCell ref="A27:I27"/>
    <mergeCell ref="A30:B30"/>
    <mergeCell ref="C30:D30"/>
    <mergeCell ref="E30:F30"/>
    <mergeCell ref="G30:H30"/>
    <mergeCell ref="E31:F31"/>
    <mergeCell ref="G31:H31"/>
    <mergeCell ref="A32:B32"/>
    <mergeCell ref="C32:D32"/>
    <mergeCell ref="E32:F32"/>
    <mergeCell ref="G32:H32"/>
    <mergeCell ref="A52:B52"/>
    <mergeCell ref="C52:D52"/>
    <mergeCell ref="E52:F52"/>
    <mergeCell ref="G52:H52"/>
    <mergeCell ref="A1:I1"/>
    <mergeCell ref="A2:I4"/>
    <mergeCell ref="A6:I6"/>
    <mergeCell ref="A17:I17"/>
    <mergeCell ref="A18:I18"/>
    <mergeCell ref="A23:G23"/>
    <mergeCell ref="A24:G24"/>
    <mergeCell ref="A25:G25"/>
    <mergeCell ref="H19:I19"/>
    <mergeCell ref="H21:I21"/>
    <mergeCell ref="H22:I22"/>
    <mergeCell ref="H23:I23"/>
    <mergeCell ref="H24:I24"/>
    <mergeCell ref="H25:I25"/>
    <mergeCell ref="A20:G20"/>
    <mergeCell ref="H20:I20"/>
    <mergeCell ref="A19:G19"/>
    <mergeCell ref="A21:G21"/>
    <mergeCell ref="A22:G22"/>
    <mergeCell ref="E44:F44"/>
    <mergeCell ref="A36:B36"/>
    <mergeCell ref="C36:D36"/>
    <mergeCell ref="A44:B44"/>
    <mergeCell ref="C44:D44"/>
    <mergeCell ref="A45:B45"/>
    <mergeCell ref="C45:D45"/>
    <mergeCell ref="E45:F45"/>
    <mergeCell ref="A47:B47"/>
    <mergeCell ref="C47:D47"/>
    <mergeCell ref="E47:F47"/>
    <mergeCell ref="E36:F36"/>
    <mergeCell ref="A39:B39"/>
    <mergeCell ref="C39:D39"/>
    <mergeCell ref="E39:F39"/>
    <mergeCell ref="A49:B49"/>
    <mergeCell ref="C49:D49"/>
    <mergeCell ref="E49:F49"/>
    <mergeCell ref="G49:H49"/>
    <mergeCell ref="A50:B50"/>
    <mergeCell ref="C50:D50"/>
    <mergeCell ref="E50:F50"/>
    <mergeCell ref="G50:H50"/>
    <mergeCell ref="A51:B51"/>
    <mergeCell ref="C51:D51"/>
    <mergeCell ref="E51:F51"/>
    <mergeCell ref="G51:H51"/>
    <mergeCell ref="G47:H47"/>
    <mergeCell ref="A48:B48"/>
    <mergeCell ref="C48:D48"/>
    <mergeCell ref="E48:F48"/>
    <mergeCell ref="G48:H48"/>
    <mergeCell ref="G45:H45"/>
    <mergeCell ref="A46:B46"/>
    <mergeCell ref="C46:D46"/>
    <mergeCell ref="E46:F46"/>
    <mergeCell ref="G46:H4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2023-03-23T13:59:53Z</dcterms:modified>
</cp:coreProperties>
</file>